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agina Web\Coyuntura\Año 2024\SECTOR FINANZAS PUBLICAS\"/>
    </mc:Choice>
  </mc:AlternateContent>
  <bookViews>
    <workbookView xWindow="0" yWindow="0" windowWidth="20490" windowHeight="7650"/>
  </bookViews>
  <sheets>
    <sheet name="Dato Mensual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3" i="2" l="1"/>
  <c r="D193" i="2"/>
  <c r="E192" i="2"/>
  <c r="D192" i="2"/>
  <c r="E191" i="2"/>
  <c r="E190" i="2"/>
  <c r="E189" i="2"/>
  <c r="D191" i="2" l="1"/>
  <c r="D190" i="2"/>
  <c r="D189" i="2"/>
  <c r="C188" i="2"/>
  <c r="C187" i="2"/>
  <c r="B188" i="2"/>
  <c r="B187" i="2"/>
  <c r="C186" i="2"/>
  <c r="B186" i="2"/>
  <c r="D188" i="2" l="1"/>
  <c r="E188" i="2"/>
  <c r="E186" i="2" l="1"/>
  <c r="D186" i="2"/>
  <c r="C185" i="2"/>
  <c r="B185" i="2"/>
  <c r="E184" i="2"/>
  <c r="D184" i="2"/>
  <c r="C184" i="2"/>
  <c r="B184" i="2"/>
  <c r="E183" i="2"/>
  <c r="D183" i="2"/>
  <c r="C183" i="2"/>
  <c r="B183" i="2"/>
  <c r="C182" i="2"/>
  <c r="B182" i="2"/>
  <c r="B162" i="2"/>
</calcChain>
</file>

<file path=xl/sharedStrings.xml><?xml version="1.0" encoding="utf-8"?>
<sst xmlns="http://schemas.openxmlformats.org/spreadsheetml/2006/main" count="9" uniqueCount="8">
  <si>
    <t>Ingresos Corrientes</t>
  </si>
  <si>
    <t>Gastos Corrientes</t>
  </si>
  <si>
    <t>Municipios</t>
  </si>
  <si>
    <t>Comunas</t>
  </si>
  <si>
    <t>Período</t>
  </si>
  <si>
    <t xml:space="preserve">Ingresos y Gastos Públicos Corrientes acumulados, en miles de pesos corrientes. Provincia de Córdoba. </t>
  </si>
  <si>
    <t>Coparticipación a Municipios y Comunas, en miles de pesos corrientes. Provincia de Córdoba.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</si>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</sst>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 * #,##0.00_ ;_ * \-#,##0.00_ ;_ * &quot;-&quot;??_ ;_ @_ "/>
    <numFmt numFmtId="170" formatCode="_-* #,##0.00\ _P_t_a_-;\-* #,##0.00\ _P_t_a_-;_-* &quot;-&quot;??\ _P_t_a_-;_-@_-"/>
  </numFmts>
  <fonts count="2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Arial"/>
      <family val="2"/>
    </font>
    <font>
      <sz val="9"/>
      <color rgb="FF0C0C0C"/>
      <name val="Calibri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6">
    <xf numFmtId="0" fontId="0" fillId="0" borderId="0"/>
    <xf numFmtId="0" fontId="3" fillId="0" borderId="2"/>
    <xf numFmtId="165" fontId="2" fillId="0" borderId="2" applyFont="0" applyFill="0" applyBorder="0" applyAlignment="0" applyProtection="0"/>
    <xf numFmtId="170" fontId="3" fillId="0" borderId="2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5" fillId="0" borderId="11" applyNumberFormat="0" applyFill="0" applyAlignment="0" applyProtection="0"/>
    <xf numFmtId="0" fontId="1" fillId="0" borderId="2"/>
    <xf numFmtId="0" fontId="11" fillId="0" borderId="2" applyNumberFormat="0" applyFill="0" applyBorder="0" applyAlignment="0" applyProtection="0"/>
    <xf numFmtId="0" fontId="14" fillId="0" borderId="2" applyNumberFormat="0" applyFill="0" applyBorder="0" applyAlignment="0" applyProtection="0"/>
    <xf numFmtId="0" fontId="15" fillId="5" borderId="2" applyNumberFormat="0" applyBorder="0" applyAlignment="0" applyProtection="0"/>
    <xf numFmtId="0" fontId="16" fillId="6" borderId="2" applyNumberFormat="0" applyBorder="0" applyAlignment="0" applyProtection="0"/>
    <xf numFmtId="0" fontId="17" fillId="7" borderId="2" applyNumberFormat="0" applyBorder="0" applyAlignment="0" applyProtection="0"/>
    <xf numFmtId="0" fontId="23" fillId="0" borderId="2" applyNumberFormat="0" applyFill="0" applyBorder="0" applyAlignment="0" applyProtection="0"/>
    <xf numFmtId="0" fontId="1" fillId="11" borderId="10" applyNumberFormat="0" applyFont="0" applyAlignment="0" applyProtection="0"/>
    <xf numFmtId="0" fontId="24" fillId="0" borderId="2" applyNumberFormat="0" applyFill="0" applyBorder="0" applyAlignment="0" applyProtection="0"/>
    <xf numFmtId="0" fontId="26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5" borderId="2" applyNumberFormat="0" applyBorder="0" applyAlignment="0" applyProtection="0"/>
    <xf numFmtId="0" fontId="26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19" borderId="2" applyNumberFormat="0" applyBorder="0" applyAlignment="0" applyProtection="0"/>
    <xf numFmtId="0" fontId="26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3" borderId="2" applyNumberFormat="0" applyBorder="0" applyAlignment="0" applyProtection="0"/>
    <xf numFmtId="0" fontId="26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7" borderId="2" applyNumberFormat="0" applyBorder="0" applyAlignment="0" applyProtection="0"/>
    <xf numFmtId="0" fontId="26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1" borderId="2" applyNumberFormat="0" applyBorder="0" applyAlignment="0" applyProtection="0"/>
    <xf numFmtId="0" fontId="26" fillId="32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35" borderId="2" applyNumberFormat="0" applyBorder="0" applyAlignment="0" applyProtection="0"/>
  </cellStyleXfs>
  <cellXfs count="23">
    <xf numFmtId="0" fontId="0" fillId="0" borderId="0" xfId="0"/>
    <xf numFmtId="0" fontId="0" fillId="4" borderId="0" xfId="0" applyFill="1"/>
    <xf numFmtId="0" fontId="9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7" fontId="4" fillId="3" borderId="12" xfId="0" applyNumberFormat="1" applyFont="1" applyFill="1" applyBorder="1"/>
    <xf numFmtId="1" fontId="4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 vertical="center"/>
    </xf>
    <xf numFmtId="1" fontId="4" fillId="3" borderId="12" xfId="0" applyNumberFormat="1" applyFont="1" applyFill="1" applyBorder="1" applyAlignment="1">
      <alignment horizontal="right" vertical="center" wrapText="1"/>
    </xf>
    <xf numFmtId="1" fontId="10" fillId="3" borderId="12" xfId="0" applyNumberFormat="1" applyFont="1" applyFill="1" applyBorder="1" applyAlignment="1">
      <alignment horizontal="right" vertical="center" wrapText="1"/>
    </xf>
    <xf numFmtId="1" fontId="10" fillId="3" borderId="12" xfId="0" applyNumberFormat="1" applyFont="1" applyFill="1" applyBorder="1" applyAlignment="1">
      <alignment horizontal="right"/>
    </xf>
    <xf numFmtId="1" fontId="10" fillId="3" borderId="12" xfId="0" applyNumberFormat="1" applyFont="1" applyFill="1" applyBorder="1" applyAlignment="1">
      <alignment horizontal="right" vertical="center"/>
    </xf>
    <xf numFmtId="17" fontId="10" fillId="3" borderId="12" xfId="0" applyNumberFormat="1" applyFont="1" applyFill="1" applyBorder="1"/>
    <xf numFmtId="17" fontId="4" fillId="3" borderId="12" xfId="0" applyNumberFormat="1" applyFont="1" applyFill="1" applyBorder="1" applyAlignment="1">
      <alignment horizontal="right"/>
    </xf>
    <xf numFmtId="1" fontId="10" fillId="2" borderId="12" xfId="0" applyNumberFormat="1" applyFont="1" applyFill="1" applyBorder="1" applyAlignment="1">
      <alignment horizontal="right" vertical="center" wrapText="1"/>
    </xf>
    <xf numFmtId="1" fontId="4" fillId="2" borderId="12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4" borderId="13" xfId="0" applyFont="1" applyFill="1" applyBorder="1"/>
    <xf numFmtId="0" fontId="3" fillId="4" borderId="14" xfId="0" applyFont="1" applyFill="1" applyBorder="1"/>
    <xf numFmtId="0" fontId="8" fillId="3" borderId="14" xfId="0" applyFont="1" applyFill="1" applyBorder="1" applyAlignment="1">
      <alignment horizontal="center" vertical="center" wrapText="1"/>
    </xf>
  </cellXfs>
  <cellStyles count="46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o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" builtinId="16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 2" xfId="3"/>
    <cellStyle name="Millares 4" xfId="2"/>
    <cellStyle name="Neutral 2" xfId="18"/>
    <cellStyle name="Normal" xfId="0" builtinId="0"/>
    <cellStyle name="Normal 2" xfId="1"/>
    <cellStyle name="Normal 3" xfId="13"/>
    <cellStyle name="Notas 2" xfId="20"/>
    <cellStyle name="Salida" xfId="8" builtinId="21" customBuiltin="1"/>
    <cellStyle name="Texto de advertencia 2" xfId="19"/>
    <cellStyle name="Texto explicativo 2" xfId="2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6"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116205</xdr:colOff>
      <xdr:row>3</xdr:row>
      <xdr:rowOff>228600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B16579CD-770F-499A-9128-E8AA994B1C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251460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tabSelected="1" workbookViewId="0">
      <pane ySplit="9" topLeftCell="A188" activePane="bottomLeft" state="frozen"/>
      <selection pane="bottomLeft" activeCell="H6" sqref="H6"/>
    </sheetView>
  </sheetViews>
  <sheetFormatPr baseColWidth="10" defaultColWidth="12.5703125" defaultRowHeight="15" customHeight="1" x14ac:dyDescent="0.2"/>
  <cols>
    <col min="1" max="1" width="7.85546875" style="1" customWidth="1"/>
    <col min="2" max="2" width="11.42578125" style="1" customWidth="1"/>
    <col min="3" max="3" width="12" style="1" customWidth="1"/>
    <col min="4" max="4" width="11.85546875" style="1" customWidth="1"/>
    <col min="5" max="5" width="11" style="1" customWidth="1"/>
    <col min="6" max="16384" width="12.5703125" style="1"/>
  </cols>
  <sheetData>
    <row r="1" spans="1:5" ht="12.75" x14ac:dyDescent="0.2">
      <c r="A1" s="3"/>
      <c r="B1" s="3"/>
      <c r="C1" s="3"/>
      <c r="D1" s="3"/>
      <c r="E1" s="3"/>
    </row>
    <row r="2" spans="1:5" ht="12.75" x14ac:dyDescent="0.2">
      <c r="A2" s="3"/>
      <c r="B2" s="3"/>
      <c r="C2" s="3"/>
      <c r="D2" s="3"/>
      <c r="E2" s="3"/>
    </row>
    <row r="3" spans="1:5" ht="12.75" x14ac:dyDescent="0.2">
      <c r="A3" s="4"/>
      <c r="B3" s="3"/>
      <c r="C3" s="3"/>
      <c r="D3" s="3"/>
      <c r="E3" s="3"/>
    </row>
    <row r="4" spans="1:5" ht="28.7" customHeight="1" x14ac:dyDescent="0.2">
      <c r="A4" s="3"/>
      <c r="B4" s="3"/>
      <c r="C4" s="3"/>
      <c r="D4" s="3"/>
      <c r="E4" s="3"/>
    </row>
    <row r="5" spans="1:5" ht="3" hidden="1" customHeight="1" x14ac:dyDescent="0.2">
      <c r="A5" s="5"/>
      <c r="B5" s="3"/>
      <c r="C5" s="3"/>
      <c r="D5" s="3"/>
      <c r="E5" s="3"/>
    </row>
    <row r="6" spans="1:5" ht="72" customHeight="1" x14ac:dyDescent="0.2">
      <c r="A6" s="19" t="s">
        <v>4</v>
      </c>
      <c r="B6" s="22" t="s">
        <v>5</v>
      </c>
      <c r="C6" s="21"/>
      <c r="D6" s="22" t="s">
        <v>6</v>
      </c>
      <c r="E6" s="21"/>
    </row>
    <row r="7" spans="1:5" ht="21" customHeight="1" x14ac:dyDescent="0.2">
      <c r="A7" s="21"/>
      <c r="B7" s="19" t="s">
        <v>0</v>
      </c>
      <c r="C7" s="19" t="s">
        <v>1</v>
      </c>
      <c r="D7" s="19" t="s">
        <v>2</v>
      </c>
      <c r="E7" s="19" t="s">
        <v>3</v>
      </c>
    </row>
    <row r="8" spans="1:5" ht="29.25" customHeight="1" x14ac:dyDescent="0.2">
      <c r="A8" s="20"/>
      <c r="B8" s="20"/>
      <c r="C8" s="20"/>
      <c r="D8" s="20"/>
      <c r="E8" s="20"/>
    </row>
    <row r="9" spans="1:5" ht="12.75" x14ac:dyDescent="0.2">
      <c r="A9" s="8">
        <v>39814</v>
      </c>
      <c r="B9" s="9"/>
      <c r="C9" s="9"/>
      <c r="D9" s="9"/>
      <c r="E9" s="9"/>
    </row>
    <row r="10" spans="1:5" ht="12.75" x14ac:dyDescent="0.2">
      <c r="A10" s="8">
        <v>39845</v>
      </c>
      <c r="B10" s="9"/>
      <c r="C10" s="9"/>
      <c r="D10" s="9"/>
      <c r="E10" s="9"/>
    </row>
    <row r="11" spans="1:5" ht="12.75" x14ac:dyDescent="0.2">
      <c r="A11" s="8">
        <v>39873</v>
      </c>
      <c r="B11" s="9"/>
      <c r="C11" s="9"/>
      <c r="D11" s="9"/>
      <c r="E11" s="9"/>
    </row>
    <row r="12" spans="1:5" ht="12.75" x14ac:dyDescent="0.2">
      <c r="A12" s="8">
        <v>39904</v>
      </c>
      <c r="B12" s="9"/>
      <c r="C12" s="9"/>
      <c r="D12" s="9"/>
      <c r="E12" s="9"/>
    </row>
    <row r="13" spans="1:5" ht="12.75" x14ac:dyDescent="0.2">
      <c r="A13" s="8">
        <v>39934</v>
      </c>
      <c r="B13" s="9"/>
      <c r="C13" s="9"/>
      <c r="D13" s="9"/>
      <c r="E13" s="9"/>
    </row>
    <row r="14" spans="1:5" ht="12.75" x14ac:dyDescent="0.2">
      <c r="A14" s="8">
        <v>39965</v>
      </c>
      <c r="B14" s="9"/>
      <c r="C14" s="9"/>
      <c r="D14" s="9"/>
      <c r="E14" s="9"/>
    </row>
    <row r="15" spans="1:5" ht="12.75" x14ac:dyDescent="0.2">
      <c r="A15" s="8">
        <v>39995</v>
      </c>
      <c r="B15" s="9"/>
      <c r="C15" s="9"/>
      <c r="D15" s="9"/>
      <c r="E15" s="9"/>
    </row>
    <row r="16" spans="1:5" ht="12.75" x14ac:dyDescent="0.2">
      <c r="A16" s="8">
        <v>40026</v>
      </c>
      <c r="B16" s="9"/>
      <c r="C16" s="9"/>
      <c r="D16" s="9"/>
      <c r="E16" s="9"/>
    </row>
    <row r="17" spans="1:5" ht="12.75" x14ac:dyDescent="0.2">
      <c r="A17" s="8">
        <v>40057</v>
      </c>
      <c r="B17" s="9"/>
      <c r="C17" s="9"/>
      <c r="D17" s="9"/>
      <c r="E17" s="9"/>
    </row>
    <row r="18" spans="1:5" ht="12.75" x14ac:dyDescent="0.2">
      <c r="A18" s="8">
        <v>40087</v>
      </c>
      <c r="B18" s="9"/>
      <c r="C18" s="9"/>
      <c r="D18" s="9"/>
      <c r="E18" s="9"/>
    </row>
    <row r="19" spans="1:5" ht="12.75" x14ac:dyDescent="0.2">
      <c r="A19" s="8">
        <v>40118</v>
      </c>
      <c r="B19" s="9"/>
      <c r="C19" s="9"/>
      <c r="D19" s="9"/>
      <c r="E19" s="9"/>
    </row>
    <row r="20" spans="1:5" ht="12.75" x14ac:dyDescent="0.2">
      <c r="A20" s="8">
        <v>40148</v>
      </c>
      <c r="B20" s="9"/>
      <c r="C20" s="9"/>
      <c r="D20" s="9"/>
      <c r="E20" s="9"/>
    </row>
    <row r="21" spans="1:5" ht="15.75" customHeight="1" x14ac:dyDescent="0.2">
      <c r="A21" s="8">
        <v>40179</v>
      </c>
      <c r="B21" s="9"/>
      <c r="C21" s="9"/>
      <c r="D21" s="9">
        <v>116644.36599999999</v>
      </c>
      <c r="E21" s="9">
        <v>4346.9960000000001</v>
      </c>
    </row>
    <row r="22" spans="1:5" ht="15.75" customHeight="1" x14ac:dyDescent="0.2">
      <c r="A22" s="8">
        <v>40210</v>
      </c>
      <c r="B22" s="9"/>
      <c r="C22" s="9"/>
      <c r="D22" s="9">
        <v>129466.325</v>
      </c>
      <c r="E22" s="9">
        <v>4824.8329999999996</v>
      </c>
    </row>
    <row r="23" spans="1:5" ht="15.75" customHeight="1" x14ac:dyDescent="0.2">
      <c r="A23" s="8">
        <v>40238</v>
      </c>
      <c r="B23" s="9"/>
      <c r="C23" s="9"/>
      <c r="D23" s="9">
        <v>123126.27499999999</v>
      </c>
      <c r="E23" s="9">
        <v>4588.5590000000002</v>
      </c>
    </row>
    <row r="24" spans="1:5" ht="15.75" customHeight="1" x14ac:dyDescent="0.2">
      <c r="A24" s="8">
        <v>40269</v>
      </c>
      <c r="B24" s="9"/>
      <c r="C24" s="9"/>
      <c r="D24" s="9">
        <v>124866.58199999999</v>
      </c>
      <c r="E24" s="9">
        <v>4653.4139999999998</v>
      </c>
    </row>
    <row r="25" spans="1:5" ht="15.75" customHeight="1" x14ac:dyDescent="0.2">
      <c r="A25" s="8">
        <v>40299</v>
      </c>
      <c r="B25" s="9"/>
      <c r="C25" s="9"/>
      <c r="D25" s="9">
        <v>149741.56200000001</v>
      </c>
      <c r="E25" s="9">
        <v>5579.4260000000004</v>
      </c>
    </row>
    <row r="26" spans="1:5" ht="15.75" customHeight="1" x14ac:dyDescent="0.2">
      <c r="A26" s="8">
        <v>40330</v>
      </c>
      <c r="B26" s="9"/>
      <c r="C26" s="9"/>
      <c r="D26" s="9">
        <v>156712.734</v>
      </c>
      <c r="E26" s="9">
        <v>5840.2290000000003</v>
      </c>
    </row>
    <row r="27" spans="1:5" ht="15.75" customHeight="1" x14ac:dyDescent="0.2">
      <c r="A27" s="8">
        <v>40360</v>
      </c>
      <c r="B27" s="9"/>
      <c r="C27" s="9"/>
      <c r="D27" s="9">
        <v>147428.511</v>
      </c>
      <c r="E27" s="9">
        <v>5494.23</v>
      </c>
    </row>
    <row r="28" spans="1:5" ht="15.75" customHeight="1" x14ac:dyDescent="0.2">
      <c r="A28" s="8">
        <v>40391</v>
      </c>
      <c r="B28" s="9"/>
      <c r="C28" s="9"/>
      <c r="D28" s="9">
        <v>142647.644</v>
      </c>
      <c r="E28" s="9">
        <v>5316.0609999999997</v>
      </c>
    </row>
    <row r="29" spans="1:5" ht="15.75" customHeight="1" x14ac:dyDescent="0.2">
      <c r="A29" s="8">
        <v>40422</v>
      </c>
      <c r="B29" s="9"/>
      <c r="C29" s="9"/>
      <c r="D29" s="9">
        <v>150204.79999999999</v>
      </c>
      <c r="E29" s="9">
        <v>5597.6959999999999</v>
      </c>
    </row>
    <row r="30" spans="1:5" ht="15.75" customHeight="1" x14ac:dyDescent="0.2">
      <c r="A30" s="8">
        <v>40452</v>
      </c>
      <c r="B30" s="9"/>
      <c r="C30" s="9"/>
      <c r="D30" s="9">
        <v>143446.54699999999</v>
      </c>
      <c r="E30" s="9">
        <v>5345.835</v>
      </c>
    </row>
    <row r="31" spans="1:5" ht="15.75" customHeight="1" x14ac:dyDescent="0.2">
      <c r="A31" s="8">
        <v>40483</v>
      </c>
      <c r="B31" s="9"/>
      <c r="C31" s="9"/>
      <c r="D31" s="9">
        <v>152278.80300000001</v>
      </c>
      <c r="E31" s="9">
        <v>5684.268</v>
      </c>
    </row>
    <row r="32" spans="1:5" ht="15.75" customHeight="1" x14ac:dyDescent="0.2">
      <c r="A32" s="8">
        <v>40513</v>
      </c>
      <c r="B32" s="9"/>
      <c r="C32" s="9"/>
      <c r="D32" s="9">
        <v>132744.807</v>
      </c>
      <c r="E32" s="9">
        <v>4948.1530000000002</v>
      </c>
    </row>
    <row r="33" spans="1:5" ht="15.75" customHeight="1" x14ac:dyDescent="0.2">
      <c r="A33" s="8">
        <v>40544</v>
      </c>
      <c r="B33" s="9"/>
      <c r="C33" s="9"/>
      <c r="D33" s="9">
        <v>171756.682</v>
      </c>
      <c r="E33" s="9">
        <v>6400.87</v>
      </c>
    </row>
    <row r="34" spans="1:5" ht="15.75" customHeight="1" x14ac:dyDescent="0.2">
      <c r="A34" s="8">
        <v>40575</v>
      </c>
      <c r="B34" s="9"/>
      <c r="C34" s="9"/>
      <c r="D34" s="9">
        <v>170403</v>
      </c>
      <c r="E34" s="9">
        <v>6155</v>
      </c>
    </row>
    <row r="35" spans="1:5" ht="15.75" customHeight="1" x14ac:dyDescent="0.2">
      <c r="A35" s="8">
        <v>40603</v>
      </c>
      <c r="B35" s="9"/>
      <c r="C35" s="9"/>
      <c r="D35" s="9">
        <v>168695</v>
      </c>
      <c r="E35" s="9">
        <v>6694</v>
      </c>
    </row>
    <row r="36" spans="1:5" ht="15.75" customHeight="1" x14ac:dyDescent="0.2">
      <c r="A36" s="8">
        <v>40634</v>
      </c>
      <c r="B36" s="9"/>
      <c r="C36" s="9"/>
      <c r="D36" s="9">
        <v>165601</v>
      </c>
      <c r="E36" s="9">
        <v>6171</v>
      </c>
    </row>
    <row r="37" spans="1:5" ht="15.75" customHeight="1" x14ac:dyDescent="0.2">
      <c r="A37" s="8">
        <v>40664</v>
      </c>
      <c r="B37" s="9"/>
      <c r="C37" s="9"/>
      <c r="D37" s="9">
        <v>204228.11799999999</v>
      </c>
      <c r="E37" s="9">
        <v>7610.9859999999999</v>
      </c>
    </row>
    <row r="38" spans="1:5" ht="15.75" customHeight="1" x14ac:dyDescent="0.2">
      <c r="A38" s="8">
        <v>40695</v>
      </c>
      <c r="B38" s="9"/>
      <c r="C38" s="9"/>
      <c r="D38" s="9">
        <v>204950.769</v>
      </c>
      <c r="E38" s="9">
        <v>7637.9210000000003</v>
      </c>
    </row>
    <row r="39" spans="1:5" ht="15.75" customHeight="1" x14ac:dyDescent="0.2">
      <c r="A39" s="8">
        <v>40725</v>
      </c>
      <c r="B39" s="9"/>
      <c r="C39" s="9"/>
      <c r="D39" s="9">
        <v>195807.02299999999</v>
      </c>
      <c r="E39" s="9">
        <v>7297.1589999999997</v>
      </c>
    </row>
    <row r="40" spans="1:5" ht="15.75" customHeight="1" x14ac:dyDescent="0.2">
      <c r="A40" s="8">
        <v>40756</v>
      </c>
      <c r="B40" s="9"/>
      <c r="C40" s="9"/>
      <c r="D40" s="9">
        <v>199777.98800000001</v>
      </c>
      <c r="E40" s="9">
        <v>7446.1486999999997</v>
      </c>
    </row>
    <row r="41" spans="1:5" ht="15.75" customHeight="1" x14ac:dyDescent="0.2">
      <c r="A41" s="8">
        <v>40787</v>
      </c>
      <c r="B41" s="9"/>
      <c r="C41" s="9"/>
      <c r="D41" s="9">
        <v>203572.658</v>
      </c>
      <c r="E41" s="9">
        <v>7586.5599099999999</v>
      </c>
    </row>
    <row r="42" spans="1:5" ht="15.75" customHeight="1" x14ac:dyDescent="0.2">
      <c r="A42" s="8">
        <v>40817</v>
      </c>
      <c r="B42" s="9"/>
      <c r="C42" s="9"/>
      <c r="D42" s="9">
        <v>196164.53599999999</v>
      </c>
      <c r="E42" s="9">
        <v>7310.4827999999998</v>
      </c>
    </row>
    <row r="43" spans="1:5" ht="15.75" customHeight="1" x14ac:dyDescent="0.2">
      <c r="A43" s="8">
        <v>40848</v>
      </c>
      <c r="B43" s="9"/>
      <c r="C43" s="9"/>
      <c r="D43" s="9">
        <v>218676.83900000001</v>
      </c>
      <c r="E43" s="9">
        <v>8149.45082</v>
      </c>
    </row>
    <row r="44" spans="1:5" ht="15.75" customHeight="1" x14ac:dyDescent="0.2">
      <c r="A44" s="8">
        <v>40878</v>
      </c>
      <c r="B44" s="9"/>
      <c r="C44" s="9"/>
      <c r="D44" s="9">
        <v>211674.27799999999</v>
      </c>
      <c r="E44" s="9">
        <v>7888.48956</v>
      </c>
    </row>
    <row r="45" spans="1:5" ht="15.75" customHeight="1" x14ac:dyDescent="0.2">
      <c r="A45" s="8">
        <v>40909</v>
      </c>
      <c r="B45" s="9"/>
      <c r="C45" s="9"/>
      <c r="D45" s="9">
        <v>237323.53343000001</v>
      </c>
      <c r="E45" s="9">
        <v>8844.3557000000001</v>
      </c>
    </row>
    <row r="46" spans="1:5" ht="15.75" customHeight="1" x14ac:dyDescent="0.2">
      <c r="A46" s="8">
        <v>40940</v>
      </c>
      <c r="B46" s="9"/>
      <c r="C46" s="9"/>
      <c r="D46" s="9">
        <v>205162.364</v>
      </c>
      <c r="E46" s="9">
        <v>7645.8050000000003</v>
      </c>
    </row>
    <row r="47" spans="1:5" ht="15.75" customHeight="1" x14ac:dyDescent="0.2">
      <c r="A47" s="8">
        <v>40969</v>
      </c>
      <c r="B47" s="9"/>
      <c r="C47" s="9"/>
      <c r="D47" s="9">
        <v>201865.52600000001</v>
      </c>
      <c r="E47" s="9">
        <v>7522.9470000000001</v>
      </c>
    </row>
    <row r="48" spans="1:5" ht="15.75" customHeight="1" x14ac:dyDescent="0.2">
      <c r="A48" s="8">
        <v>41000</v>
      </c>
      <c r="B48" s="9"/>
      <c r="C48" s="9"/>
      <c r="D48" s="9">
        <v>192884.33163</v>
      </c>
      <c r="E48" s="9">
        <v>7188.2427299999999</v>
      </c>
    </row>
    <row r="49" spans="1:5" ht="15.75" customHeight="1" x14ac:dyDescent="0.2">
      <c r="A49" s="8">
        <v>41030</v>
      </c>
      <c r="B49" s="9"/>
      <c r="C49" s="9"/>
      <c r="D49" s="9">
        <v>252249.86199999999</v>
      </c>
      <c r="E49" s="9">
        <v>9400.6209999999992</v>
      </c>
    </row>
    <row r="50" spans="1:5" ht="15.75" customHeight="1" x14ac:dyDescent="0.2">
      <c r="A50" s="8">
        <v>41061</v>
      </c>
      <c r="B50" s="9"/>
      <c r="C50" s="9"/>
      <c r="D50" s="9">
        <v>250153.535</v>
      </c>
      <c r="E50" s="9">
        <v>9322.5040000000008</v>
      </c>
    </row>
    <row r="51" spans="1:5" ht="15.75" customHeight="1" x14ac:dyDescent="0.2">
      <c r="A51" s="8">
        <v>41091</v>
      </c>
      <c r="B51" s="9"/>
      <c r="C51" s="9"/>
      <c r="D51" s="9">
        <v>233242.52020999999</v>
      </c>
      <c r="E51" s="9">
        <v>8692.2709799999993</v>
      </c>
    </row>
    <row r="52" spans="1:5" ht="15.75" customHeight="1" x14ac:dyDescent="0.2">
      <c r="A52" s="8">
        <v>41122</v>
      </c>
      <c r="B52" s="9"/>
      <c r="C52" s="9"/>
      <c r="D52" s="9">
        <v>249438.92800000001</v>
      </c>
      <c r="E52" s="9">
        <v>9295.8629999999994</v>
      </c>
    </row>
    <row r="53" spans="1:5" ht="15.75" customHeight="1" x14ac:dyDescent="0.2">
      <c r="A53" s="8">
        <v>41153</v>
      </c>
      <c r="B53" s="9"/>
      <c r="C53" s="9"/>
      <c r="D53" s="9">
        <v>242379.99</v>
      </c>
      <c r="E53" s="9">
        <v>9032.7980000000007</v>
      </c>
    </row>
    <row r="54" spans="1:5" ht="15.75" customHeight="1" x14ac:dyDescent="0.2">
      <c r="A54" s="8">
        <v>41183</v>
      </c>
      <c r="B54" s="9"/>
      <c r="C54" s="9"/>
      <c r="D54" s="9">
        <v>261965.15700000001</v>
      </c>
      <c r="E54" s="9">
        <v>9762.6769999999997</v>
      </c>
    </row>
    <row r="55" spans="1:5" ht="15.75" customHeight="1" x14ac:dyDescent="0.2">
      <c r="A55" s="8">
        <v>41214</v>
      </c>
      <c r="B55" s="9"/>
      <c r="C55" s="9"/>
      <c r="D55" s="9">
        <v>268012.36300000001</v>
      </c>
      <c r="E55" s="9">
        <v>9988.0409999999993</v>
      </c>
    </row>
    <row r="56" spans="1:5" ht="15.75" customHeight="1" x14ac:dyDescent="0.2">
      <c r="A56" s="8">
        <v>41244</v>
      </c>
      <c r="B56" s="9"/>
      <c r="C56" s="9"/>
      <c r="D56" s="9">
        <v>261229.13029999999</v>
      </c>
      <c r="E56" s="9">
        <v>9735.2695000000003</v>
      </c>
    </row>
    <row r="57" spans="1:5" ht="15.75" customHeight="1" x14ac:dyDescent="0.2">
      <c r="A57" s="8">
        <v>41275</v>
      </c>
      <c r="B57" s="9"/>
      <c r="C57" s="9"/>
      <c r="D57" s="9">
        <v>288927.04399999999</v>
      </c>
      <c r="E57" s="9">
        <v>10767.47</v>
      </c>
    </row>
    <row r="58" spans="1:5" ht="15.75" customHeight="1" x14ac:dyDescent="0.2">
      <c r="A58" s="8">
        <v>41306</v>
      </c>
      <c r="B58" s="9"/>
      <c r="C58" s="9"/>
      <c r="D58" s="9">
        <v>311430.02899999998</v>
      </c>
      <c r="E58" s="9">
        <v>11606.09</v>
      </c>
    </row>
    <row r="59" spans="1:5" ht="15.75" customHeight="1" x14ac:dyDescent="0.2">
      <c r="A59" s="8">
        <v>41334</v>
      </c>
      <c r="B59" s="9"/>
      <c r="C59" s="9"/>
      <c r="D59" s="9">
        <v>274570.21999999997</v>
      </c>
      <c r="E59" s="9">
        <v>10232.436400000001</v>
      </c>
    </row>
    <row r="60" spans="1:5" ht="15.75" customHeight="1" x14ac:dyDescent="0.2">
      <c r="A60" s="8">
        <v>41365</v>
      </c>
      <c r="B60" s="9"/>
      <c r="C60" s="9"/>
      <c r="D60" s="9">
        <v>287241.92035999999</v>
      </c>
      <c r="E60" s="9">
        <v>10704.671259999999</v>
      </c>
    </row>
    <row r="61" spans="1:5" ht="15.75" customHeight="1" x14ac:dyDescent="0.2">
      <c r="A61" s="8">
        <v>41395</v>
      </c>
      <c r="B61" s="9"/>
      <c r="C61" s="9"/>
      <c r="D61" s="9">
        <v>340562.84921000001</v>
      </c>
      <c r="E61" s="9">
        <v>12691.78587</v>
      </c>
    </row>
    <row r="62" spans="1:5" ht="15.75" customHeight="1" x14ac:dyDescent="0.2">
      <c r="A62" s="8">
        <v>41426</v>
      </c>
      <c r="B62" s="9"/>
      <c r="C62" s="9"/>
      <c r="D62" s="9">
        <v>346365.25699999998</v>
      </c>
      <c r="E62" s="9">
        <v>12908.028</v>
      </c>
    </row>
    <row r="63" spans="1:5" ht="15.75" customHeight="1" x14ac:dyDescent="0.2">
      <c r="A63" s="8">
        <v>41456</v>
      </c>
      <c r="B63" s="9"/>
      <c r="C63" s="9"/>
      <c r="D63" s="9">
        <v>337196.43628999998</v>
      </c>
      <c r="E63" s="9">
        <v>12566.32843</v>
      </c>
    </row>
    <row r="64" spans="1:5" ht="15.75" customHeight="1" x14ac:dyDescent="0.2">
      <c r="A64" s="8">
        <v>41487</v>
      </c>
      <c r="B64" s="9"/>
      <c r="C64" s="9"/>
      <c r="D64" s="9">
        <v>343162.65539000003</v>
      </c>
      <c r="E64" s="9">
        <v>12788.67275</v>
      </c>
    </row>
    <row r="65" spans="1:5" ht="15.75" customHeight="1" x14ac:dyDescent="0.2">
      <c r="A65" s="8">
        <v>41518</v>
      </c>
      <c r="B65" s="9"/>
      <c r="C65" s="9"/>
      <c r="D65" s="9">
        <v>332551.31160000002</v>
      </c>
      <c r="E65" s="9">
        <v>12393.217140000001</v>
      </c>
    </row>
    <row r="66" spans="1:5" ht="15.75" customHeight="1" x14ac:dyDescent="0.2">
      <c r="A66" s="8">
        <v>41548</v>
      </c>
      <c r="B66" s="9"/>
      <c r="C66" s="9"/>
      <c r="D66" s="9">
        <v>344901.80488000001</v>
      </c>
      <c r="E66" s="9">
        <v>12853.484179999999</v>
      </c>
    </row>
    <row r="67" spans="1:5" ht="15.75" customHeight="1" x14ac:dyDescent="0.2">
      <c r="A67" s="8">
        <v>41579</v>
      </c>
      <c r="B67" s="9"/>
      <c r="C67" s="9"/>
      <c r="D67" s="9">
        <v>358567.23798999999</v>
      </c>
      <c r="E67" s="9">
        <v>13362.756719999999</v>
      </c>
    </row>
    <row r="68" spans="1:5" ht="15.75" customHeight="1" x14ac:dyDescent="0.2">
      <c r="A68" s="8">
        <v>41609</v>
      </c>
      <c r="B68" s="9"/>
      <c r="C68" s="9"/>
      <c r="D68" s="9">
        <v>349490.114321</v>
      </c>
      <c r="E68" s="9">
        <v>13024.485619999999</v>
      </c>
    </row>
    <row r="69" spans="1:5" ht="15.75" customHeight="1" x14ac:dyDescent="0.2">
      <c r="A69" s="8">
        <v>41640</v>
      </c>
      <c r="B69" s="9"/>
      <c r="C69" s="9"/>
      <c r="D69" s="9">
        <v>411844.14701000002</v>
      </c>
      <c r="E69" s="9">
        <v>15348.229890000001</v>
      </c>
    </row>
    <row r="70" spans="1:5" ht="15.75" customHeight="1" x14ac:dyDescent="0.2">
      <c r="A70" s="8">
        <v>41671</v>
      </c>
      <c r="B70" s="9"/>
      <c r="C70" s="9"/>
      <c r="D70" s="9">
        <v>438314.95168</v>
      </c>
      <c r="E70" s="9">
        <v>16334.71956</v>
      </c>
    </row>
    <row r="71" spans="1:5" ht="15.75" customHeight="1" x14ac:dyDescent="0.2">
      <c r="A71" s="8">
        <v>41699</v>
      </c>
      <c r="B71" s="9"/>
      <c r="C71" s="9"/>
      <c r="D71" s="9">
        <v>368721.27146000002</v>
      </c>
      <c r="E71" s="9">
        <v>13741.170819999999</v>
      </c>
    </row>
    <row r="72" spans="1:5" ht="15.75" customHeight="1" x14ac:dyDescent="0.2">
      <c r="A72" s="8">
        <v>41730</v>
      </c>
      <c r="B72" s="9"/>
      <c r="C72" s="9"/>
      <c r="D72" s="9">
        <v>396026.30109999998</v>
      </c>
      <c r="E72" s="9">
        <v>14758.748</v>
      </c>
    </row>
    <row r="73" spans="1:5" ht="15.75" customHeight="1" x14ac:dyDescent="0.2">
      <c r="A73" s="8">
        <v>41760</v>
      </c>
      <c r="B73" s="9"/>
      <c r="C73" s="9"/>
      <c r="D73" s="9">
        <v>450929.56800000003</v>
      </c>
      <c r="E73" s="9">
        <v>16804.831999999999</v>
      </c>
    </row>
    <row r="74" spans="1:5" ht="15.75" customHeight="1" x14ac:dyDescent="0.2">
      <c r="A74" s="8">
        <v>41791</v>
      </c>
      <c r="B74" s="9"/>
      <c r="C74" s="9"/>
      <c r="D74" s="9">
        <v>444717.71674</v>
      </c>
      <c r="E74" s="9">
        <v>16573.34201</v>
      </c>
    </row>
    <row r="75" spans="1:5" ht="15.75" customHeight="1" x14ac:dyDescent="0.2">
      <c r="A75" s="8">
        <v>41821</v>
      </c>
      <c r="B75" s="9"/>
      <c r="C75" s="9"/>
      <c r="D75" s="9">
        <v>458061.35819</v>
      </c>
      <c r="E75" s="9">
        <v>17070.611500999999</v>
      </c>
    </row>
    <row r="76" spans="1:5" ht="15.75" customHeight="1" x14ac:dyDescent="0.2">
      <c r="A76" s="8">
        <v>41852</v>
      </c>
      <c r="B76" s="9"/>
      <c r="C76" s="9"/>
      <c r="D76" s="9">
        <v>460260.45</v>
      </c>
      <c r="E76" s="9">
        <v>17152.567999999999</v>
      </c>
    </row>
    <row r="77" spans="1:5" ht="15.75" customHeight="1" x14ac:dyDescent="0.2">
      <c r="A77" s="8">
        <v>41883</v>
      </c>
      <c r="B77" s="9"/>
      <c r="C77" s="9"/>
      <c r="D77" s="9">
        <v>465127.01380999997</v>
      </c>
      <c r="E77" s="9">
        <v>17333.926950000001</v>
      </c>
    </row>
    <row r="78" spans="1:5" ht="15.75" customHeight="1" x14ac:dyDescent="0.2">
      <c r="A78" s="8">
        <v>41913</v>
      </c>
      <c r="B78" s="9"/>
      <c r="C78" s="9"/>
      <c r="D78" s="9">
        <v>501910.42509999999</v>
      </c>
      <c r="E78" s="9">
        <v>18704.73947</v>
      </c>
    </row>
    <row r="79" spans="1:5" ht="15.75" customHeight="1" x14ac:dyDescent="0.2">
      <c r="A79" s="8">
        <v>41944</v>
      </c>
      <c r="B79" s="9"/>
      <c r="C79" s="9"/>
      <c r="D79" s="9">
        <v>538627.35823999997</v>
      </c>
      <c r="E79" s="9">
        <v>20073.072380000001</v>
      </c>
    </row>
    <row r="80" spans="1:5" ht="15.75" customHeight="1" x14ac:dyDescent="0.2">
      <c r="A80" s="8">
        <v>41974</v>
      </c>
      <c r="B80" s="9"/>
      <c r="C80" s="9"/>
      <c r="D80" s="9">
        <v>540827.92293999996</v>
      </c>
      <c r="E80" s="9">
        <v>20155.083159999998</v>
      </c>
    </row>
    <row r="81" spans="1:5" ht="15.75" customHeight="1" x14ac:dyDescent="0.2">
      <c r="A81" s="8">
        <v>42005</v>
      </c>
      <c r="B81" s="9"/>
      <c r="C81" s="9"/>
      <c r="D81" s="9">
        <v>533723.97068999999</v>
      </c>
      <c r="E81" s="9">
        <v>19890.340179999999</v>
      </c>
    </row>
    <row r="82" spans="1:5" ht="15.75" customHeight="1" x14ac:dyDescent="0.2">
      <c r="A82" s="8">
        <v>42036</v>
      </c>
      <c r="B82" s="9"/>
      <c r="C82" s="9"/>
      <c r="D82" s="9">
        <v>525748.44605000003</v>
      </c>
      <c r="E82" s="9">
        <v>19593.116669999999</v>
      </c>
    </row>
    <row r="83" spans="1:5" ht="15.75" customHeight="1" x14ac:dyDescent="0.2">
      <c r="A83" s="8">
        <v>42064</v>
      </c>
      <c r="B83" s="9"/>
      <c r="C83" s="9"/>
      <c r="D83" s="9">
        <v>456711.67535999999</v>
      </c>
      <c r="E83" s="9">
        <v>17020.319090000001</v>
      </c>
    </row>
    <row r="84" spans="1:5" ht="15.75" customHeight="1" x14ac:dyDescent="0.2">
      <c r="A84" s="8">
        <v>42095</v>
      </c>
      <c r="B84" s="9"/>
      <c r="C84" s="9"/>
      <c r="D84" s="9">
        <v>508674.23311999999</v>
      </c>
      <c r="E84" s="9">
        <v>18956.81308</v>
      </c>
    </row>
    <row r="85" spans="1:5" ht="15.75" customHeight="1" x14ac:dyDescent="0.2">
      <c r="A85" s="8">
        <v>42125</v>
      </c>
      <c r="B85" s="9"/>
      <c r="C85" s="9"/>
      <c r="D85" s="9">
        <v>584204.81671000004</v>
      </c>
      <c r="E85" s="9">
        <v>21771.61664</v>
      </c>
    </row>
    <row r="86" spans="1:5" ht="15.75" customHeight="1" x14ac:dyDescent="0.2">
      <c r="A86" s="8">
        <v>42156</v>
      </c>
      <c r="B86" s="9"/>
      <c r="C86" s="9"/>
      <c r="D86" s="9">
        <v>586781.80573999998</v>
      </c>
      <c r="E86" s="9">
        <v>21867.655019999998</v>
      </c>
    </row>
    <row r="87" spans="1:5" ht="15.75" customHeight="1" x14ac:dyDescent="0.2">
      <c r="A87" s="8">
        <v>42186</v>
      </c>
      <c r="B87" s="9"/>
      <c r="C87" s="9"/>
      <c r="D87" s="9">
        <v>580789.29371999996</v>
      </c>
      <c r="E87" s="9">
        <v>21644.330430000002</v>
      </c>
    </row>
    <row r="88" spans="1:5" ht="15.75" customHeight="1" x14ac:dyDescent="0.2">
      <c r="A88" s="8">
        <v>42217</v>
      </c>
      <c r="B88" s="9"/>
      <c r="C88" s="9"/>
      <c r="D88" s="9">
        <v>593739.15399999998</v>
      </c>
      <c r="E88" s="9">
        <v>22126.931700000001</v>
      </c>
    </row>
    <row r="89" spans="1:5" ht="15.75" customHeight="1" x14ac:dyDescent="0.2">
      <c r="A89" s="8">
        <v>42248</v>
      </c>
      <c r="B89" s="9"/>
      <c r="C89" s="9"/>
      <c r="D89" s="9">
        <v>590578.90399999998</v>
      </c>
      <c r="E89" s="9">
        <v>22029.151999999998</v>
      </c>
    </row>
    <row r="90" spans="1:5" ht="15.75" customHeight="1" x14ac:dyDescent="0.2">
      <c r="A90" s="8">
        <v>42278</v>
      </c>
      <c r="B90" s="9"/>
      <c r="C90" s="9"/>
      <c r="D90" s="9">
        <v>626859</v>
      </c>
      <c r="E90" s="9">
        <v>23361.206999999999</v>
      </c>
    </row>
    <row r="91" spans="1:5" ht="15.75" customHeight="1" x14ac:dyDescent="0.2">
      <c r="A91" s="8">
        <v>42309</v>
      </c>
      <c r="B91" s="9"/>
      <c r="C91" s="9"/>
      <c r="D91" s="9">
        <v>625839</v>
      </c>
      <c r="E91" s="9">
        <v>23323.197</v>
      </c>
    </row>
    <row r="92" spans="1:5" ht="15.75" customHeight="1" x14ac:dyDescent="0.2">
      <c r="A92" s="8">
        <v>42339</v>
      </c>
      <c r="B92" s="9"/>
      <c r="C92" s="9"/>
      <c r="D92" s="9">
        <v>686042.79399999999</v>
      </c>
      <c r="E92" s="9">
        <v>25566.813999999998</v>
      </c>
    </row>
    <row r="93" spans="1:5" ht="15.75" customHeight="1" x14ac:dyDescent="0.2">
      <c r="A93" s="8">
        <v>42370</v>
      </c>
      <c r="B93" s="9"/>
      <c r="C93" s="9"/>
      <c r="D93" s="9">
        <v>707823.44299999997</v>
      </c>
      <c r="E93" s="9">
        <v>26378.514999999999</v>
      </c>
    </row>
    <row r="94" spans="1:5" ht="15.75" customHeight="1" x14ac:dyDescent="0.2">
      <c r="A94" s="8">
        <v>42401</v>
      </c>
      <c r="B94" s="9"/>
      <c r="C94" s="9"/>
      <c r="D94" s="9">
        <v>694816.83600000001</v>
      </c>
      <c r="E94" s="9">
        <v>25893.796999999999</v>
      </c>
    </row>
    <row r="95" spans="1:5" ht="15.75" customHeight="1" x14ac:dyDescent="0.2">
      <c r="A95" s="8">
        <v>42430</v>
      </c>
      <c r="B95" s="9"/>
      <c r="C95" s="9"/>
      <c r="D95" s="9">
        <v>609183.75199999998</v>
      </c>
      <c r="E95" s="9">
        <v>22702.501</v>
      </c>
    </row>
    <row r="96" spans="1:5" ht="15.75" customHeight="1" x14ac:dyDescent="0.2">
      <c r="A96" s="8">
        <v>42461</v>
      </c>
      <c r="B96" s="9"/>
      <c r="C96" s="9"/>
      <c r="D96" s="9">
        <v>640355.84900000005</v>
      </c>
      <c r="E96" s="9">
        <v>23864.195</v>
      </c>
    </row>
    <row r="97" spans="1:5" ht="15.75" customHeight="1" x14ac:dyDescent="0.2">
      <c r="A97" s="8">
        <v>42491</v>
      </c>
      <c r="B97" s="9"/>
      <c r="C97" s="9"/>
      <c r="D97" s="9">
        <v>715224.69799999997</v>
      </c>
      <c r="E97" s="9">
        <v>26654.338</v>
      </c>
    </row>
    <row r="98" spans="1:5" ht="15.75" customHeight="1" x14ac:dyDescent="0.2">
      <c r="A98" s="8">
        <v>42522</v>
      </c>
      <c r="B98" s="9"/>
      <c r="C98" s="9"/>
      <c r="D98" s="9">
        <v>755491.09600000002</v>
      </c>
      <c r="E98" s="9">
        <v>28154.949000000001</v>
      </c>
    </row>
    <row r="99" spans="1:5" ht="15.75" customHeight="1" x14ac:dyDescent="0.2">
      <c r="A99" s="8">
        <v>42552</v>
      </c>
      <c r="B99" s="9"/>
      <c r="C99" s="9"/>
      <c r="D99" s="9">
        <v>755212.5</v>
      </c>
      <c r="E99" s="9">
        <v>28144.566999999999</v>
      </c>
    </row>
    <row r="100" spans="1:5" ht="15.75" customHeight="1" x14ac:dyDescent="0.2">
      <c r="A100" s="8">
        <v>42583</v>
      </c>
      <c r="B100" s="9"/>
      <c r="C100" s="9"/>
      <c r="D100" s="9">
        <v>754237.10900000005</v>
      </c>
      <c r="E100" s="9">
        <v>28108.217000000001</v>
      </c>
    </row>
    <row r="101" spans="1:5" ht="15.75" customHeight="1" x14ac:dyDescent="0.2">
      <c r="A101" s="8">
        <v>42614</v>
      </c>
      <c r="B101" s="9"/>
      <c r="C101" s="9"/>
      <c r="D101" s="9">
        <v>885709.67299999995</v>
      </c>
      <c r="E101" s="9">
        <v>33167.845000000001</v>
      </c>
    </row>
    <row r="102" spans="1:5" ht="15.75" customHeight="1" x14ac:dyDescent="0.2">
      <c r="A102" s="8">
        <v>42644</v>
      </c>
      <c r="B102" s="9"/>
      <c r="C102" s="9"/>
      <c r="D102" s="9">
        <v>863509.53399999999</v>
      </c>
      <c r="E102" s="9">
        <v>32180.48</v>
      </c>
    </row>
    <row r="103" spans="1:5" ht="15.75" customHeight="1" x14ac:dyDescent="0.2">
      <c r="A103" s="8">
        <v>42675</v>
      </c>
      <c r="B103" s="9"/>
      <c r="C103" s="9"/>
      <c r="D103" s="9">
        <v>892004.70299999998</v>
      </c>
      <c r="E103" s="9">
        <v>33242.411</v>
      </c>
    </row>
    <row r="104" spans="1:5" ht="15.75" customHeight="1" x14ac:dyDescent="0.2">
      <c r="A104" s="8">
        <v>42705</v>
      </c>
      <c r="B104" s="9"/>
      <c r="C104" s="9"/>
      <c r="D104" s="9">
        <v>942763.66500000004</v>
      </c>
      <c r="E104" s="9">
        <v>35134</v>
      </c>
    </row>
    <row r="105" spans="1:5" ht="15.75" customHeight="1" x14ac:dyDescent="0.2">
      <c r="A105" s="8">
        <v>42736</v>
      </c>
      <c r="B105" s="9"/>
      <c r="C105" s="9"/>
      <c r="D105" s="9">
        <v>1020480.405</v>
      </c>
      <c r="E105" s="9">
        <v>38227.752999999997</v>
      </c>
    </row>
    <row r="106" spans="1:5" ht="15.75" customHeight="1" x14ac:dyDescent="0.2">
      <c r="A106" s="8">
        <v>42767</v>
      </c>
      <c r="B106" s="9"/>
      <c r="C106" s="9"/>
      <c r="D106" s="9">
        <v>1060209.085</v>
      </c>
      <c r="E106" s="9">
        <v>39708.324999999997</v>
      </c>
    </row>
    <row r="107" spans="1:5" ht="15.75" customHeight="1" x14ac:dyDescent="0.2">
      <c r="A107" s="8">
        <v>42795</v>
      </c>
      <c r="B107" s="9"/>
      <c r="C107" s="9"/>
      <c r="D107" s="9">
        <v>886394.83299999998</v>
      </c>
      <c r="E107" s="9">
        <v>33230.775000000001</v>
      </c>
    </row>
    <row r="108" spans="1:5" ht="15.75" customHeight="1" x14ac:dyDescent="0.2">
      <c r="A108" s="8">
        <v>42826</v>
      </c>
      <c r="B108" s="9"/>
      <c r="C108" s="9"/>
      <c r="D108" s="9">
        <v>993020.66399999999</v>
      </c>
      <c r="E108" s="9">
        <v>37204.408000000003</v>
      </c>
    </row>
    <row r="109" spans="1:5" ht="15.75" customHeight="1" x14ac:dyDescent="0.2">
      <c r="A109" s="8">
        <v>42856</v>
      </c>
      <c r="B109" s="9"/>
      <c r="C109" s="9"/>
      <c r="D109" s="9">
        <v>1078364.7420000001</v>
      </c>
      <c r="E109" s="9">
        <v>40384.928999999996</v>
      </c>
    </row>
    <row r="110" spans="1:5" ht="15.75" customHeight="1" x14ac:dyDescent="0.2">
      <c r="A110" s="8">
        <v>42887</v>
      </c>
      <c r="B110" s="9"/>
      <c r="C110" s="9"/>
      <c r="D110" s="9">
        <v>1151770.922</v>
      </c>
      <c r="E110" s="9">
        <v>43120.563000000002</v>
      </c>
    </row>
    <row r="111" spans="1:5" ht="15.75" customHeight="1" x14ac:dyDescent="0.2">
      <c r="A111" s="8">
        <v>42917</v>
      </c>
      <c r="B111" s="9"/>
      <c r="C111" s="9"/>
      <c r="D111" s="9">
        <v>1205891.68</v>
      </c>
      <c r="E111" s="9">
        <v>45137.485999999997</v>
      </c>
    </row>
    <row r="112" spans="1:5" ht="15.75" customHeight="1" x14ac:dyDescent="0.2">
      <c r="A112" s="8">
        <v>42948</v>
      </c>
      <c r="B112" s="9"/>
      <c r="C112" s="9"/>
      <c r="D112" s="9">
        <v>1201291.0209999999</v>
      </c>
      <c r="E112" s="9">
        <v>44966.033000000003</v>
      </c>
    </row>
    <row r="113" spans="1:5" ht="15.75" customHeight="1" x14ac:dyDescent="0.2">
      <c r="A113" s="8">
        <v>42979</v>
      </c>
      <c r="B113" s="9"/>
      <c r="C113" s="9"/>
      <c r="D113" s="9">
        <v>1198832.013</v>
      </c>
      <c r="E113" s="9">
        <v>44874.392999999996</v>
      </c>
    </row>
    <row r="114" spans="1:5" ht="15.75" customHeight="1" x14ac:dyDescent="0.2">
      <c r="A114" s="8">
        <v>43009</v>
      </c>
      <c r="B114" s="9"/>
      <c r="C114" s="9"/>
      <c r="D114" s="9">
        <v>1204132.6599999999</v>
      </c>
      <c r="E114" s="9">
        <v>45071.932000000001</v>
      </c>
    </row>
    <row r="115" spans="1:5" ht="15.75" customHeight="1" x14ac:dyDescent="0.2">
      <c r="A115" s="8">
        <v>43040</v>
      </c>
      <c r="B115" s="9"/>
      <c r="C115" s="9"/>
      <c r="D115" s="9">
        <v>1203921.537</v>
      </c>
      <c r="E115" s="9">
        <v>45064.063999999998</v>
      </c>
    </row>
    <row r="116" spans="1:5" ht="15.75" customHeight="1" x14ac:dyDescent="0.2">
      <c r="A116" s="8">
        <v>43070</v>
      </c>
      <c r="B116" s="9"/>
      <c r="C116" s="9"/>
      <c r="D116" s="9">
        <v>1294846.183</v>
      </c>
      <c r="E116" s="9">
        <v>48452.56</v>
      </c>
    </row>
    <row r="117" spans="1:5" ht="15.75" customHeight="1" x14ac:dyDescent="0.2">
      <c r="A117" s="8">
        <v>43101</v>
      </c>
      <c r="B117" s="9"/>
      <c r="C117" s="9"/>
      <c r="D117" s="9">
        <v>1385061.953</v>
      </c>
      <c r="E117" s="9">
        <v>51617.214999999997</v>
      </c>
    </row>
    <row r="118" spans="1:5" ht="15.75" customHeight="1" x14ac:dyDescent="0.2">
      <c r="A118" s="8">
        <v>43132</v>
      </c>
      <c r="B118" s="9"/>
      <c r="C118" s="9"/>
      <c r="D118" s="9">
        <v>1446627.25</v>
      </c>
      <c r="E118" s="9">
        <v>53911.574000000001</v>
      </c>
    </row>
    <row r="119" spans="1:5" ht="15.75" customHeight="1" x14ac:dyDescent="0.2">
      <c r="A119" s="8">
        <v>43160</v>
      </c>
      <c r="B119" s="9"/>
      <c r="C119" s="9"/>
      <c r="D119" s="9">
        <v>1408972.2620000001</v>
      </c>
      <c r="E119" s="9">
        <v>52508.281999999999</v>
      </c>
    </row>
    <row r="120" spans="1:5" ht="15.75" customHeight="1" x14ac:dyDescent="0.2">
      <c r="A120" s="8">
        <v>43191</v>
      </c>
      <c r="B120" s="9"/>
      <c r="C120" s="9"/>
      <c r="D120" s="9">
        <v>1285108.0870000001</v>
      </c>
      <c r="E120" s="9">
        <v>47892.226000000002</v>
      </c>
    </row>
    <row r="121" spans="1:5" ht="15.75" customHeight="1" x14ac:dyDescent="0.2">
      <c r="A121" s="8">
        <v>43221</v>
      </c>
      <c r="B121" s="9"/>
      <c r="C121" s="9"/>
      <c r="D121" s="9">
        <v>1829527.514</v>
      </c>
      <c r="E121" s="9">
        <v>74031.270999999993</v>
      </c>
    </row>
    <row r="122" spans="1:5" ht="15.75" customHeight="1" x14ac:dyDescent="0.2">
      <c r="A122" s="8">
        <v>43252</v>
      </c>
      <c r="B122" s="9"/>
      <c r="C122" s="9"/>
      <c r="D122" s="9">
        <v>2010920.2</v>
      </c>
      <c r="E122" s="9">
        <v>81185.705000000002</v>
      </c>
    </row>
    <row r="123" spans="1:5" ht="15.75" customHeight="1" x14ac:dyDescent="0.2">
      <c r="A123" s="8">
        <v>43282</v>
      </c>
      <c r="B123" s="9"/>
      <c r="C123" s="9"/>
      <c r="D123" s="9">
        <v>1832064.82</v>
      </c>
      <c r="E123" s="9">
        <v>74049.759999999995</v>
      </c>
    </row>
    <row r="124" spans="1:5" ht="15.75" customHeight="1" x14ac:dyDescent="0.2">
      <c r="A124" s="8">
        <v>43313</v>
      </c>
      <c r="B124" s="9"/>
      <c r="C124" s="9"/>
      <c r="D124" s="9">
        <v>1939425.919</v>
      </c>
      <c r="E124" s="9">
        <v>78403.785000000003</v>
      </c>
    </row>
    <row r="125" spans="1:5" ht="15.75" customHeight="1" x14ac:dyDescent="0.2">
      <c r="A125" s="8">
        <v>43344</v>
      </c>
      <c r="B125" s="9"/>
      <c r="C125" s="9"/>
      <c r="D125" s="9">
        <v>1916918.24</v>
      </c>
      <c r="E125" s="9">
        <v>77569.384999999995</v>
      </c>
    </row>
    <row r="126" spans="1:5" ht="15.75" customHeight="1" x14ac:dyDescent="0.2">
      <c r="A126" s="8">
        <v>43374</v>
      </c>
      <c r="B126" s="9"/>
      <c r="C126" s="9"/>
      <c r="D126" s="9">
        <v>2067519.581</v>
      </c>
      <c r="E126" s="9">
        <v>83468.032999999996</v>
      </c>
    </row>
    <row r="127" spans="1:5" ht="15.75" customHeight="1" x14ac:dyDescent="0.2">
      <c r="A127" s="8">
        <v>43405</v>
      </c>
      <c r="B127" s="9"/>
      <c r="C127" s="9"/>
      <c r="D127" s="9">
        <v>2123943.4190000002</v>
      </c>
      <c r="E127" s="9">
        <v>85412.096999999994</v>
      </c>
    </row>
    <row r="128" spans="1:5" ht="15.75" customHeight="1" x14ac:dyDescent="0.2">
      <c r="A128" s="8">
        <v>43435</v>
      </c>
      <c r="B128" s="9"/>
      <c r="C128" s="9"/>
      <c r="D128" s="9">
        <v>2032317.844</v>
      </c>
      <c r="E128" s="9">
        <v>82373.876999999993</v>
      </c>
    </row>
    <row r="129" spans="1:5" ht="15.75" customHeight="1" x14ac:dyDescent="0.2">
      <c r="A129" s="8">
        <v>43466</v>
      </c>
      <c r="B129" s="9">
        <v>21503974</v>
      </c>
      <c r="C129" s="9">
        <v>17311318</v>
      </c>
      <c r="D129" s="9">
        <v>2239405.699</v>
      </c>
      <c r="E129" s="9">
        <v>90807.861999999994</v>
      </c>
    </row>
    <row r="130" spans="1:5" ht="15.75" customHeight="1" x14ac:dyDescent="0.2">
      <c r="A130" s="8">
        <v>43497</v>
      </c>
      <c r="B130" s="9">
        <v>42845850</v>
      </c>
      <c r="C130" s="9">
        <v>36597232</v>
      </c>
      <c r="D130" s="9">
        <v>2194108.58</v>
      </c>
      <c r="E130" s="9">
        <v>88948.58</v>
      </c>
    </row>
    <row r="131" spans="1:5" ht="15.75" customHeight="1" x14ac:dyDescent="0.2">
      <c r="A131" s="8">
        <v>43525</v>
      </c>
      <c r="B131" s="9">
        <v>63232222</v>
      </c>
      <c r="C131" s="9">
        <v>54239325</v>
      </c>
      <c r="D131" s="9">
        <v>2040768.5290000001</v>
      </c>
      <c r="E131" s="9">
        <v>82871.823999999993</v>
      </c>
    </row>
    <row r="132" spans="1:5" ht="15.75" customHeight="1" x14ac:dyDescent="0.2">
      <c r="A132" s="8">
        <v>43556</v>
      </c>
      <c r="B132" s="9">
        <v>84824208</v>
      </c>
      <c r="C132" s="9">
        <v>73644218</v>
      </c>
      <c r="D132" s="9">
        <v>2052326.1170000001</v>
      </c>
      <c r="E132" s="9">
        <v>83353.955000000002</v>
      </c>
    </row>
    <row r="133" spans="1:5" ht="15.75" customHeight="1" x14ac:dyDescent="0.2">
      <c r="A133" s="8">
        <v>43586</v>
      </c>
      <c r="B133" s="9">
        <v>112029108</v>
      </c>
      <c r="C133" s="9">
        <v>98387723</v>
      </c>
      <c r="D133" s="9">
        <v>2719342.9679999999</v>
      </c>
      <c r="E133" s="9">
        <v>110224.224</v>
      </c>
    </row>
    <row r="134" spans="1:5" ht="15.75" customHeight="1" x14ac:dyDescent="0.2">
      <c r="A134" s="8">
        <v>43617</v>
      </c>
      <c r="B134" s="9">
        <v>138511181</v>
      </c>
      <c r="C134" s="9">
        <v>124424439</v>
      </c>
      <c r="D134" s="9">
        <v>2654852.6179999998</v>
      </c>
      <c r="E134" s="9">
        <v>107852.54700000001</v>
      </c>
    </row>
    <row r="135" spans="1:5" ht="15.75" customHeight="1" x14ac:dyDescent="0.2">
      <c r="A135" s="8">
        <v>43647</v>
      </c>
      <c r="B135" s="9">
        <v>164388080.87900001</v>
      </c>
      <c r="C135" s="9">
        <v>146626982.97999999</v>
      </c>
      <c r="D135" s="9">
        <v>2561568.7429999998</v>
      </c>
      <c r="E135" s="9">
        <v>103858.819</v>
      </c>
    </row>
    <row r="136" spans="1:5" ht="15.75" customHeight="1" x14ac:dyDescent="0.2">
      <c r="A136" s="8">
        <v>43678</v>
      </c>
      <c r="B136" s="9">
        <v>191194725.29968199</v>
      </c>
      <c r="C136" s="9">
        <v>169077493.74279201</v>
      </c>
      <c r="D136" s="9">
        <v>2773195.65900617</v>
      </c>
      <c r="E136" s="9">
        <v>112501.83685721</v>
      </c>
    </row>
    <row r="137" spans="1:5" ht="15.75" customHeight="1" x14ac:dyDescent="0.2">
      <c r="A137" s="8">
        <v>43709</v>
      </c>
      <c r="B137" s="9">
        <v>216625249.92533201</v>
      </c>
      <c r="C137" s="9">
        <v>191383729.293024</v>
      </c>
      <c r="D137" s="9">
        <v>2668185.06892316</v>
      </c>
      <c r="E137" s="9">
        <v>108349.29490721</v>
      </c>
    </row>
    <row r="138" spans="1:5" ht="15.75" customHeight="1" x14ac:dyDescent="0.2">
      <c r="A138" s="8">
        <v>43739</v>
      </c>
      <c r="B138" s="9">
        <v>242947461.743292</v>
      </c>
      <c r="C138" s="9">
        <v>214688056.926117</v>
      </c>
      <c r="D138" s="9">
        <v>2722165.2931264401</v>
      </c>
      <c r="E138" s="9">
        <v>110359.25338042001</v>
      </c>
    </row>
    <row r="139" spans="1:5" ht="15.75" customHeight="1" x14ac:dyDescent="0.2">
      <c r="A139" s="8">
        <v>43770</v>
      </c>
      <c r="B139" s="9">
        <v>270193898.33650202</v>
      </c>
      <c r="C139" s="9">
        <v>239495225.25578001</v>
      </c>
      <c r="D139" s="9">
        <v>2886848.05179878</v>
      </c>
      <c r="E139" s="9">
        <v>117234.18694719</v>
      </c>
    </row>
    <row r="140" spans="1:5" ht="15.75" customHeight="1" x14ac:dyDescent="0.2">
      <c r="A140" s="8">
        <v>43800</v>
      </c>
      <c r="B140" s="9">
        <v>300067450.03242302</v>
      </c>
      <c r="C140" s="9">
        <v>272774315.28371501</v>
      </c>
      <c r="D140" s="9">
        <v>2781667.82350025</v>
      </c>
      <c r="E140" s="9">
        <v>112884.26596067</v>
      </c>
    </row>
    <row r="141" spans="1:5" ht="15.75" customHeight="1" x14ac:dyDescent="0.2">
      <c r="A141" s="8">
        <v>43831</v>
      </c>
      <c r="B141" s="9">
        <v>28472826.723625999</v>
      </c>
      <c r="C141" s="9">
        <v>23442948.2052176</v>
      </c>
      <c r="D141" s="9">
        <v>3415568.3166666399</v>
      </c>
      <c r="E141" s="9">
        <v>138706.26041653001</v>
      </c>
    </row>
    <row r="142" spans="1:5" ht="15.75" customHeight="1" x14ac:dyDescent="0.2">
      <c r="A142" s="8">
        <v>43862</v>
      </c>
      <c r="B142" s="9">
        <v>57447140.255994499</v>
      </c>
      <c r="C142" s="9">
        <v>50035528.496928498</v>
      </c>
      <c r="D142" s="9">
        <v>3506060.35456709</v>
      </c>
      <c r="E142" s="9">
        <v>142406.92120019</v>
      </c>
    </row>
    <row r="143" spans="1:5" ht="15.75" customHeight="1" x14ac:dyDescent="0.2">
      <c r="A143" s="8">
        <v>43891</v>
      </c>
      <c r="B143" s="9">
        <v>85730128.977724195</v>
      </c>
      <c r="C143" s="9">
        <v>74792929.153184295</v>
      </c>
      <c r="D143" s="11">
        <v>2867823.2472749199</v>
      </c>
      <c r="E143" s="11">
        <v>116390.13196663</v>
      </c>
    </row>
    <row r="144" spans="1:5" ht="15.75" customHeight="1" x14ac:dyDescent="0.2">
      <c r="A144" s="8">
        <v>43922</v>
      </c>
      <c r="B144" s="13">
        <v>113805778</v>
      </c>
      <c r="C144" s="13">
        <v>100269943</v>
      </c>
      <c r="D144" s="12">
        <v>2607593.5826495299</v>
      </c>
      <c r="E144" s="12">
        <v>105910.24719692999</v>
      </c>
    </row>
    <row r="145" spans="1:5" ht="15.75" customHeight="1" x14ac:dyDescent="0.2">
      <c r="A145" s="8">
        <v>43952</v>
      </c>
      <c r="B145" s="13">
        <v>144747665</v>
      </c>
      <c r="C145" s="13">
        <v>127110448</v>
      </c>
      <c r="D145" s="12">
        <v>3024720.4926592899</v>
      </c>
      <c r="E145" s="12">
        <v>122781.34045954001</v>
      </c>
    </row>
    <row r="146" spans="1:5" ht="15.75" customHeight="1" x14ac:dyDescent="0.2">
      <c r="A146" s="8">
        <v>43983</v>
      </c>
      <c r="B146" s="13">
        <v>179574148</v>
      </c>
      <c r="C146" s="13">
        <v>164572140</v>
      </c>
      <c r="D146" s="12">
        <v>3649521.0487466198</v>
      </c>
      <c r="E146" s="12">
        <v>148233.91161626999</v>
      </c>
    </row>
    <row r="147" spans="1:5" ht="15.75" customHeight="1" x14ac:dyDescent="0.2">
      <c r="A147" s="8">
        <v>44013</v>
      </c>
      <c r="B147" s="13">
        <v>210805420.29688901</v>
      </c>
      <c r="C147" s="13">
        <v>192387811.25775301</v>
      </c>
      <c r="D147" s="12">
        <v>3430642.8486563601</v>
      </c>
      <c r="E147" s="12">
        <v>139273.18688103999</v>
      </c>
    </row>
    <row r="148" spans="1:5" ht="15.75" customHeight="1" x14ac:dyDescent="0.2">
      <c r="A148" s="8">
        <v>44044</v>
      </c>
      <c r="B148" s="13">
        <v>245600135.64404899</v>
      </c>
      <c r="C148" s="13">
        <v>221894120.11463401</v>
      </c>
      <c r="D148" s="12">
        <v>4062464.9559360701</v>
      </c>
      <c r="E148" s="12">
        <v>164828.20138839001</v>
      </c>
    </row>
    <row r="149" spans="1:5" ht="15.75" customHeight="1" x14ac:dyDescent="0.2">
      <c r="A149" s="15">
        <v>44075</v>
      </c>
      <c r="B149" s="13">
        <v>280324249.56115901</v>
      </c>
      <c r="C149" s="13">
        <v>249983219.68464699</v>
      </c>
      <c r="D149" s="12">
        <v>3826208.8362905802</v>
      </c>
      <c r="E149" s="12">
        <v>154866.78484347</v>
      </c>
    </row>
    <row r="150" spans="1:5" ht="15.75" customHeight="1" x14ac:dyDescent="0.2">
      <c r="A150" s="15">
        <v>44105</v>
      </c>
      <c r="B150" s="9">
        <v>317776209.38055801</v>
      </c>
      <c r="C150" s="9">
        <v>280908189.21238202</v>
      </c>
      <c r="D150" s="12">
        <v>4282648.5163597697</v>
      </c>
      <c r="E150" s="14">
        <v>173330.99286957999</v>
      </c>
    </row>
    <row r="151" spans="1:5" ht="15.75" customHeight="1" x14ac:dyDescent="0.2">
      <c r="A151" s="15">
        <v>44136</v>
      </c>
      <c r="B151" s="9">
        <v>355865546.98712897</v>
      </c>
      <c r="C151" s="9">
        <v>310665547.57671201</v>
      </c>
      <c r="D151" s="10">
        <v>4481756.0657694098</v>
      </c>
      <c r="E151" s="11">
        <v>181085.35181498001</v>
      </c>
    </row>
    <row r="152" spans="1:5" ht="15.75" customHeight="1" x14ac:dyDescent="0.2">
      <c r="A152" s="15">
        <v>44166</v>
      </c>
      <c r="B152" s="9">
        <v>401255328.31401598</v>
      </c>
      <c r="C152" s="9">
        <v>359968144.723535</v>
      </c>
      <c r="D152" s="10">
        <v>4653413.61088588</v>
      </c>
      <c r="E152" s="10">
        <v>188458.34902190001</v>
      </c>
    </row>
    <row r="153" spans="1:5" ht="15.75" customHeight="1" x14ac:dyDescent="0.2">
      <c r="A153" s="8">
        <v>44197</v>
      </c>
      <c r="B153" s="9">
        <v>41357707</v>
      </c>
      <c r="C153" s="9">
        <v>32503307</v>
      </c>
      <c r="D153" s="10">
        <v>4820130.6628956804</v>
      </c>
      <c r="E153" s="10">
        <v>195359.33660454999</v>
      </c>
    </row>
    <row r="154" spans="1:5" ht="15.75" customHeight="1" x14ac:dyDescent="0.2">
      <c r="A154" s="16">
        <v>44228</v>
      </c>
      <c r="B154" s="9">
        <v>86954088</v>
      </c>
      <c r="C154" s="9">
        <v>65244390</v>
      </c>
      <c r="D154" s="9">
        <v>4962092.1690578396</v>
      </c>
      <c r="E154" s="9">
        <v>201418.80137393001</v>
      </c>
    </row>
    <row r="155" spans="1:5" ht="15.75" customHeight="1" x14ac:dyDescent="0.2">
      <c r="A155" s="16">
        <v>44256</v>
      </c>
      <c r="B155" s="9">
        <v>132961208</v>
      </c>
      <c r="C155" s="9">
        <v>101490296</v>
      </c>
      <c r="D155" s="9">
        <v>4745234.4986373996</v>
      </c>
      <c r="E155" s="9">
        <v>192220.02106869</v>
      </c>
    </row>
    <row r="156" spans="1:5" ht="15.75" customHeight="1" x14ac:dyDescent="0.2">
      <c r="A156" s="16">
        <v>44287</v>
      </c>
      <c r="B156" s="9">
        <v>182547629.957048</v>
      </c>
      <c r="C156" s="9">
        <v>137092174.90999201</v>
      </c>
      <c r="D156" s="9">
        <v>5252544.92762841</v>
      </c>
      <c r="E156" s="9">
        <v>213457.175871896</v>
      </c>
    </row>
    <row r="157" spans="1:5" ht="15.75" customHeight="1" x14ac:dyDescent="0.2">
      <c r="A157" s="8">
        <v>44317</v>
      </c>
      <c r="B157" s="9">
        <v>233506820.70331299</v>
      </c>
      <c r="C157" s="9">
        <v>175267840.449141</v>
      </c>
      <c r="D157" s="10">
        <v>5412982.3435017001</v>
      </c>
      <c r="E157" s="10">
        <v>219709.03801351</v>
      </c>
    </row>
    <row r="158" spans="1:5" ht="14.25" customHeight="1" x14ac:dyDescent="0.2">
      <c r="A158" s="8">
        <v>44348</v>
      </c>
      <c r="B158" s="9">
        <v>291573460.167418</v>
      </c>
      <c r="C158" s="9">
        <v>229877313.15965199</v>
      </c>
      <c r="D158" s="10">
        <v>6062684.1093745204</v>
      </c>
      <c r="E158" s="10">
        <v>246172.12956850999</v>
      </c>
    </row>
    <row r="159" spans="1:5" ht="15.75" customHeight="1" x14ac:dyDescent="0.2">
      <c r="A159" s="8">
        <v>44378</v>
      </c>
      <c r="B159" s="9">
        <v>343512121.02083898</v>
      </c>
      <c r="C159" s="9">
        <v>271622797.80315101</v>
      </c>
      <c r="D159" s="9">
        <v>5601355.9826004095</v>
      </c>
      <c r="E159" s="9">
        <v>227419.25542895001</v>
      </c>
    </row>
    <row r="160" spans="1:5" ht="15.75" customHeight="1" x14ac:dyDescent="0.2">
      <c r="A160" s="8">
        <v>44409</v>
      </c>
      <c r="B160" s="9">
        <v>402757231.23699999</v>
      </c>
      <c r="C160" s="9">
        <v>315145136.74199998</v>
      </c>
      <c r="D160" s="10">
        <v>6601349.9615857601</v>
      </c>
      <c r="E160" s="10">
        <v>267854.58239612001</v>
      </c>
    </row>
    <row r="161" spans="1:5" ht="15.75" customHeight="1" x14ac:dyDescent="0.2">
      <c r="A161" s="8">
        <v>44440</v>
      </c>
      <c r="B161" s="9">
        <v>459355852.84448701</v>
      </c>
      <c r="C161" s="9">
        <v>361370149.068286</v>
      </c>
      <c r="D161" s="9">
        <v>6446744.8994807601</v>
      </c>
      <c r="E161" s="9">
        <v>261961.30530628</v>
      </c>
    </row>
    <row r="162" spans="1:5" ht="15" customHeight="1" x14ac:dyDescent="0.2">
      <c r="A162" s="8">
        <v>44470</v>
      </c>
      <c r="B162" s="9">
        <f>517459409155.396/1000</f>
        <v>517459409.15539598</v>
      </c>
      <c r="C162" s="9">
        <v>407869590.62400901</v>
      </c>
      <c r="D162" s="9">
        <v>6481500.6737517901</v>
      </c>
      <c r="E162" s="9">
        <v>262596.15616817999</v>
      </c>
    </row>
    <row r="163" spans="1:5" ht="15.75" customHeight="1" x14ac:dyDescent="0.2">
      <c r="A163" s="8">
        <v>44501</v>
      </c>
      <c r="B163" s="9">
        <v>577110209.14141595</v>
      </c>
      <c r="C163" s="9">
        <v>458450739.64808702</v>
      </c>
      <c r="D163" s="9">
        <v>6831250.5710238405</v>
      </c>
      <c r="E163" s="9">
        <v>276959.32831920998</v>
      </c>
    </row>
    <row r="164" spans="1:5" ht="15" customHeight="1" x14ac:dyDescent="0.2">
      <c r="A164" s="8">
        <v>44531</v>
      </c>
      <c r="B164" s="9">
        <v>648449756.12412095</v>
      </c>
      <c r="C164" s="9">
        <v>532826760.803455</v>
      </c>
      <c r="D164" s="9">
        <v>7610529.5929910401</v>
      </c>
      <c r="E164" s="9">
        <v>308161.23417382</v>
      </c>
    </row>
    <row r="165" spans="1:5" ht="15" customHeight="1" x14ac:dyDescent="0.2">
      <c r="A165" s="8">
        <v>44562</v>
      </c>
      <c r="B165" s="9">
        <v>63918863.295960002</v>
      </c>
      <c r="C165" s="9">
        <v>46956596.432366699</v>
      </c>
      <c r="D165" s="9">
        <v>7814430.8403148903</v>
      </c>
      <c r="E165" s="9">
        <v>317599.02187395998</v>
      </c>
    </row>
    <row r="166" spans="1:5" ht="15" customHeight="1" x14ac:dyDescent="0.2">
      <c r="A166" s="8">
        <v>44593</v>
      </c>
      <c r="B166" s="9">
        <v>133842634.30172101</v>
      </c>
      <c r="C166" s="9">
        <v>98522164.786190405</v>
      </c>
      <c r="D166" s="9">
        <v>7840636.7900074301</v>
      </c>
      <c r="E166" s="9">
        <v>318150.63302677003</v>
      </c>
    </row>
    <row r="167" spans="1:5" ht="15.75" customHeight="1" x14ac:dyDescent="0.2">
      <c r="A167" s="8">
        <v>44621</v>
      </c>
      <c r="B167" s="9">
        <v>201780435.342251</v>
      </c>
      <c r="C167" s="9">
        <v>155085970.28897399</v>
      </c>
      <c r="D167" s="9">
        <v>7506008.7580937501</v>
      </c>
      <c r="E167" s="9">
        <v>304593.33954239002</v>
      </c>
    </row>
    <row r="168" spans="1:5" ht="15.75" customHeight="1" x14ac:dyDescent="0.2">
      <c r="A168" s="8">
        <v>44652</v>
      </c>
      <c r="B168" s="9">
        <v>286559853.12412101</v>
      </c>
      <c r="C168" s="9">
        <v>213549231.34117201</v>
      </c>
      <c r="D168" s="9">
        <v>8573960.2649630792</v>
      </c>
      <c r="E168" s="9">
        <v>347973.13098255999</v>
      </c>
    </row>
    <row r="169" spans="1:5" ht="15.75" customHeight="1" x14ac:dyDescent="0.2">
      <c r="A169" s="8">
        <v>44682</v>
      </c>
      <c r="B169" s="9">
        <v>378261225.529935</v>
      </c>
      <c r="C169" s="9">
        <v>280826229.70745999</v>
      </c>
      <c r="D169" s="9">
        <v>9397403.7631220892</v>
      </c>
      <c r="E169" s="9">
        <v>381303.56846207002</v>
      </c>
    </row>
    <row r="170" spans="1:5" ht="15.75" customHeight="1" x14ac:dyDescent="0.2">
      <c r="A170" s="8">
        <v>44713</v>
      </c>
      <c r="B170" s="9">
        <v>480676963.42445099</v>
      </c>
      <c r="C170" s="9">
        <v>373018019.11473697</v>
      </c>
      <c r="D170" s="9">
        <v>11223228.523922101</v>
      </c>
      <c r="E170" s="9">
        <v>455848.64700159</v>
      </c>
    </row>
    <row r="171" spans="1:5" ht="15.75" customHeight="1" x14ac:dyDescent="0.2">
      <c r="A171" s="8">
        <v>44743</v>
      </c>
      <c r="B171" s="13">
        <v>573972213.81991994</v>
      </c>
      <c r="C171" s="13">
        <v>441534119.75173801</v>
      </c>
      <c r="D171" s="12">
        <v>10937923.313486701</v>
      </c>
      <c r="E171" s="12">
        <v>443821.25706464</v>
      </c>
    </row>
    <row r="172" spans="1:5" ht="15.75" customHeight="1" x14ac:dyDescent="0.2">
      <c r="A172" s="8">
        <v>44774</v>
      </c>
      <c r="B172" s="13">
        <v>673362157.00950396</v>
      </c>
      <c r="C172" s="13">
        <v>518777422.474096</v>
      </c>
      <c r="D172" s="12">
        <v>11453927.8295705</v>
      </c>
      <c r="E172" s="12">
        <v>464563.27027033002</v>
      </c>
    </row>
    <row r="173" spans="1:5" ht="15.75" customHeight="1" x14ac:dyDescent="0.2">
      <c r="A173" s="8">
        <v>44805</v>
      </c>
      <c r="B173" s="13">
        <v>779633041.80439603</v>
      </c>
      <c r="C173" s="13">
        <v>589387587.20039201</v>
      </c>
      <c r="D173" s="12">
        <v>12160307.513103399</v>
      </c>
      <c r="E173" s="12">
        <v>493787.63922899001</v>
      </c>
    </row>
    <row r="174" spans="1:5" ht="15.75" customHeight="1" x14ac:dyDescent="0.2">
      <c r="A174" s="8">
        <v>44835</v>
      </c>
      <c r="B174" s="13">
        <v>909061012.11507106</v>
      </c>
      <c r="C174" s="13">
        <v>676797847.74983203</v>
      </c>
      <c r="D174" s="12">
        <v>13336656.039984601</v>
      </c>
      <c r="E174" s="12">
        <v>542114.27239294001</v>
      </c>
    </row>
    <row r="175" spans="1:5" ht="15.75" customHeight="1" x14ac:dyDescent="0.2">
      <c r="A175" s="8">
        <v>44866</v>
      </c>
      <c r="B175" s="13">
        <v>1020164013.01966</v>
      </c>
      <c r="C175" s="13">
        <v>768445986.222615</v>
      </c>
      <c r="D175" s="12">
        <v>13510738.5479517</v>
      </c>
      <c r="E175" s="12">
        <v>548273.82680607005</v>
      </c>
    </row>
    <row r="176" spans="1:5" ht="15.75" customHeight="1" x14ac:dyDescent="0.2">
      <c r="A176" s="8">
        <v>44896</v>
      </c>
      <c r="B176" s="12">
        <v>1162295185.77529</v>
      </c>
      <c r="C176" s="12">
        <v>914000063.94435096</v>
      </c>
      <c r="D176" s="12">
        <v>14602788.8480749</v>
      </c>
      <c r="E176" s="12">
        <v>586469.21777379001</v>
      </c>
    </row>
    <row r="177" spans="1:5" ht="15.75" customHeight="1" x14ac:dyDescent="0.2">
      <c r="A177" s="8">
        <v>44927</v>
      </c>
      <c r="B177" s="12">
        <v>139833560.613534</v>
      </c>
      <c r="C177" s="12">
        <v>102105453.27947301</v>
      </c>
      <c r="D177" s="12">
        <v>14122804.8192247</v>
      </c>
      <c r="E177" s="12">
        <v>574064.80222499999</v>
      </c>
    </row>
    <row r="178" spans="1:5" ht="15.75" customHeight="1" x14ac:dyDescent="0.2">
      <c r="A178" s="8">
        <v>44958</v>
      </c>
      <c r="B178" s="12">
        <v>252154958.65872699</v>
      </c>
      <c r="C178" s="12">
        <v>187321456.27794701</v>
      </c>
      <c r="D178" s="12">
        <v>14175206.211528201</v>
      </c>
      <c r="E178" s="12">
        <v>575872.37615121005</v>
      </c>
    </row>
    <row r="179" spans="1:5" ht="15.75" customHeight="1" x14ac:dyDescent="0.2">
      <c r="A179" s="8">
        <v>44986</v>
      </c>
      <c r="B179" s="12">
        <v>415615281.04239798</v>
      </c>
      <c r="C179" s="12">
        <v>323192348.22990102</v>
      </c>
      <c r="D179" s="12">
        <v>15245857.960855899</v>
      </c>
      <c r="E179" s="12">
        <v>613543.80604793003</v>
      </c>
    </row>
    <row r="180" spans="1:5" ht="15.75" customHeight="1" x14ac:dyDescent="0.2">
      <c r="A180" s="8">
        <v>45017</v>
      </c>
      <c r="B180" s="11">
        <v>587332096.04563403</v>
      </c>
      <c r="C180" s="12">
        <v>457963435.87478298</v>
      </c>
      <c r="D180" s="12">
        <v>17196924.930005599</v>
      </c>
      <c r="E180" s="12">
        <v>688101.16636342998</v>
      </c>
    </row>
    <row r="181" spans="1:5" ht="15.75" customHeight="1" x14ac:dyDescent="0.2">
      <c r="A181" s="8">
        <v>45047</v>
      </c>
      <c r="B181" s="11">
        <v>820276044.17517996</v>
      </c>
      <c r="C181" s="11">
        <v>620262576.62316203</v>
      </c>
      <c r="D181" s="11">
        <v>21179563.874995299</v>
      </c>
      <c r="E181" s="11">
        <v>838303.28318822</v>
      </c>
    </row>
    <row r="182" spans="1:5" ht="15.75" customHeight="1" x14ac:dyDescent="0.2">
      <c r="A182" s="8">
        <v>45100</v>
      </c>
      <c r="B182" s="11">
        <f>1063667492858.5/1000</f>
        <v>1063667492.8585</v>
      </c>
      <c r="C182" s="11">
        <f>830844661602.363/1000</f>
        <v>830844661.60236299</v>
      </c>
      <c r="D182" s="11">
        <v>24000303.270342302</v>
      </c>
      <c r="E182" s="11">
        <v>959057.92600049998</v>
      </c>
    </row>
    <row r="183" spans="1:5" ht="15.75" customHeight="1" x14ac:dyDescent="0.2">
      <c r="A183" s="8">
        <v>45130</v>
      </c>
      <c r="B183" s="11">
        <f>1280237432067.57/1000</f>
        <v>1280237432.06757</v>
      </c>
      <c r="C183" s="11">
        <f>1001276624636.72/1000</f>
        <v>1001276624.6367199</v>
      </c>
      <c r="D183" s="11">
        <f>22766390235.234/1000</f>
        <v>22766390.235234</v>
      </c>
      <c r="E183" s="11">
        <f>925536972.98523/1000</f>
        <v>925536.97298522992</v>
      </c>
    </row>
    <row r="184" spans="1:5" ht="15.75" customHeight="1" x14ac:dyDescent="0.2">
      <c r="A184" s="8">
        <v>45161</v>
      </c>
      <c r="B184" s="18">
        <f>1531053639901.62/1000</f>
        <v>1531053639.9016201</v>
      </c>
      <c r="C184" s="18">
        <f>1185344571065.6/1000</f>
        <v>1185344571.0656002</v>
      </c>
      <c r="D184" s="18">
        <f>26465929811.0556/1000</f>
        <v>26465929.811055601</v>
      </c>
      <c r="E184" s="18">
        <f>1056488964.53893/1000</f>
        <v>1056488.96453893</v>
      </c>
    </row>
    <row r="185" spans="1:5" ht="15.75" customHeight="1" x14ac:dyDescent="0.2">
      <c r="A185" s="8">
        <v>45192</v>
      </c>
      <c r="B185" s="18">
        <f>1794678800240.41/1000</f>
        <v>1794678800.2404099</v>
      </c>
      <c r="C185" s="18">
        <f>1411977376611.15/1000</f>
        <v>1411977376.6111498</v>
      </c>
      <c r="D185" s="18">
        <v>29108687.705460895</v>
      </c>
      <c r="E185" s="18">
        <v>1166706.5847180297</v>
      </c>
    </row>
    <row r="186" spans="1:5" ht="15.75" customHeight="1" x14ac:dyDescent="0.2">
      <c r="A186" s="8">
        <v>45222</v>
      </c>
      <c r="B186" s="17">
        <f>2071509315982.95/1000</f>
        <v>2071509315.98295</v>
      </c>
      <c r="C186" s="17">
        <f>1643546220042.28/1000</f>
        <v>1643546220.04228</v>
      </c>
      <c r="D186" s="11">
        <f>31490439387.7/1000</f>
        <v>31490439.387699999</v>
      </c>
      <c r="E186" s="11">
        <f>1266227312.03357/1000</f>
        <v>1266227.3120335701</v>
      </c>
    </row>
    <row r="187" spans="1:5" ht="15.75" customHeight="1" x14ac:dyDescent="0.2">
      <c r="A187" s="8">
        <v>45256</v>
      </c>
      <c r="B187" s="17">
        <f>2399627860787.15/1000</f>
        <v>2399627860.7871499</v>
      </c>
      <c r="C187" s="17">
        <f>1845703148909.37/1000</f>
        <v>1845703148.9093702</v>
      </c>
      <c r="D187" s="11">
        <v>33592120.556142502</v>
      </c>
      <c r="E187" s="11">
        <v>1354905.76478352</v>
      </c>
    </row>
    <row r="188" spans="1:5" ht="15.75" customHeight="1" x14ac:dyDescent="0.2">
      <c r="A188" s="8">
        <v>45286</v>
      </c>
      <c r="B188" s="17">
        <f>2773901860743.37/1000</f>
        <v>2773901860.7433701</v>
      </c>
      <c r="C188" s="17">
        <f>2299413672414.83/1000</f>
        <v>2299413672.4148302</v>
      </c>
      <c r="D188" s="11">
        <f>38775691706.9696/1000</f>
        <v>38775691.706969596</v>
      </c>
      <c r="E188" s="11">
        <f>1546647905.85988/1000</f>
        <v>1546647.9058598799</v>
      </c>
    </row>
    <row r="189" spans="1:5" ht="15.75" customHeight="1" x14ac:dyDescent="0.2">
      <c r="A189" s="8">
        <v>45317</v>
      </c>
      <c r="B189" s="17"/>
      <c r="C189" s="17"/>
      <c r="D189" s="11">
        <f>51483259373.5663/1000</f>
        <v>51483259.3735663</v>
      </c>
      <c r="E189" s="11">
        <f>2021997007.32888/1000</f>
        <v>2021997.00732888</v>
      </c>
    </row>
    <row r="190" spans="1:5" ht="15.75" customHeight="1" x14ac:dyDescent="0.2">
      <c r="A190" s="8">
        <v>45348</v>
      </c>
      <c r="B190" s="17"/>
      <c r="C190" s="17"/>
      <c r="D190" s="11">
        <f>53484609717.1227/1000</f>
        <v>53484609.717122704</v>
      </c>
      <c r="E190" s="11">
        <f>2162850873.40883/1000</f>
        <v>2162850.8734088303</v>
      </c>
    </row>
    <row r="191" spans="1:5" ht="15.75" customHeight="1" x14ac:dyDescent="0.2">
      <c r="A191" s="8">
        <v>45377</v>
      </c>
      <c r="B191" s="17"/>
      <c r="C191" s="17"/>
      <c r="D191" s="11">
        <f>52807523885.198/1000</f>
        <v>52807523.885197997</v>
      </c>
      <c r="E191" s="11">
        <f>2147292369.04853/1000</f>
        <v>2147292.3690485302</v>
      </c>
    </row>
    <row r="192" spans="1:5" ht="15.75" customHeight="1" x14ac:dyDescent="0.2">
      <c r="A192" s="8">
        <v>45408</v>
      </c>
      <c r="B192" s="17"/>
      <c r="C192" s="17"/>
      <c r="D192" s="11">
        <f>56972559286.3624/1000</f>
        <v>56972559.286362395</v>
      </c>
      <c r="E192" s="11">
        <f>2293715494.75501/1000</f>
        <v>2293715.4947550101</v>
      </c>
    </row>
    <row r="193" spans="1:5" ht="15.75" customHeight="1" x14ac:dyDescent="0.2">
      <c r="A193" s="8">
        <v>45438</v>
      </c>
      <c r="B193" s="17"/>
      <c r="C193" s="17"/>
      <c r="D193" s="11">
        <f>83344180558.2813/1000</f>
        <v>83344180.558281302</v>
      </c>
      <c r="E193" s="11">
        <f>3244599476.96274/1000</f>
        <v>3244599.4769627401</v>
      </c>
    </row>
    <row r="194" spans="1:5" ht="15.75" customHeight="1" x14ac:dyDescent="0.2">
      <c r="B194" s="2"/>
      <c r="C194" s="2"/>
      <c r="D194" s="2"/>
      <c r="E194" s="2"/>
    </row>
    <row r="195" spans="1:5" ht="15.75" customHeight="1" x14ac:dyDescent="0.2">
      <c r="A195" s="2"/>
      <c r="B195" s="2"/>
      <c r="C195" s="2"/>
      <c r="D195" s="2"/>
      <c r="E195" s="2"/>
    </row>
    <row r="196" spans="1:5" ht="15.75" customHeight="1" x14ac:dyDescent="0.2">
      <c r="A196" s="2"/>
      <c r="B196" s="2"/>
      <c r="C196" s="2"/>
      <c r="D196" s="2"/>
      <c r="E196" s="2"/>
    </row>
    <row r="197" spans="1:5" ht="15.75" customHeight="1" x14ac:dyDescent="0.2">
      <c r="A197" s="7" t="s">
        <v>7</v>
      </c>
      <c r="B197" s="2"/>
      <c r="C197" s="2"/>
      <c r="D197" s="2"/>
      <c r="E197" s="2"/>
    </row>
    <row r="198" spans="1:5" ht="15.75" customHeight="1" x14ac:dyDescent="0.2">
      <c r="A198" s="6" t="s">
        <v>7</v>
      </c>
      <c r="B198" s="2"/>
      <c r="C198" s="2"/>
      <c r="D198" s="2"/>
      <c r="E198" s="2"/>
    </row>
    <row r="199" spans="1:5" ht="15.75" customHeight="1" x14ac:dyDescent="0.2">
      <c r="A199" s="2"/>
      <c r="B199" s="2"/>
      <c r="C199" s="2"/>
      <c r="D199" s="2"/>
      <c r="E199" s="2"/>
    </row>
    <row r="200" spans="1:5" ht="15.75" customHeight="1" x14ac:dyDescent="0.2"/>
    <row r="201" spans="1:5" ht="15.75" customHeight="1" x14ac:dyDescent="0.2"/>
    <row r="202" spans="1:5" ht="15.75" customHeight="1" x14ac:dyDescent="0.2"/>
    <row r="203" spans="1:5" ht="15.75" customHeight="1" x14ac:dyDescent="0.2"/>
    <row r="204" spans="1:5" ht="15.75" customHeight="1" x14ac:dyDescent="0.2"/>
    <row r="205" spans="1:5" ht="15.75" customHeight="1" x14ac:dyDescent="0.2"/>
    <row r="206" spans="1:5" ht="15.75" customHeight="1" x14ac:dyDescent="0.2"/>
    <row r="207" spans="1:5" ht="15.75" customHeight="1" x14ac:dyDescent="0.2"/>
    <row r="208" spans="1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</sheetData>
  <mergeCells count="7">
    <mergeCell ref="D7:D8"/>
    <mergeCell ref="E7:E8"/>
    <mergeCell ref="B6:C6"/>
    <mergeCell ref="D6:E6"/>
    <mergeCell ref="A6:A8"/>
    <mergeCell ref="B7:B8"/>
    <mergeCell ref="C7:C8"/>
  </mergeCells>
  <conditionalFormatting sqref="D151">
    <cfRule type="cellIs" dxfId="5" priority="116" operator="equal">
      <formula>0</formula>
    </cfRule>
  </conditionalFormatting>
  <conditionalFormatting sqref="D152:E153">
    <cfRule type="cellIs" dxfId="4" priority="117" operator="equal">
      <formula>0</formula>
    </cfRule>
  </conditionalFormatting>
  <conditionalFormatting sqref="E153">
    <cfRule type="cellIs" dxfId="3" priority="118" operator="equal">
      <formula>0</formula>
    </cfRule>
    <cfRule type="cellIs" dxfId="2" priority="119" operator="equal">
      <formula>0</formula>
    </cfRule>
    <cfRule type="cellIs" dxfId="1" priority="120" operator="equal">
      <formula>0</formula>
    </cfRule>
    <cfRule type="cellIs" dxfId="0" priority="121" operator="equal">
      <formula>0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</dc:creator>
  <cp:lastModifiedBy>pc</cp:lastModifiedBy>
  <dcterms:created xsi:type="dcterms:W3CDTF">2023-12-29T15:47:50Z</dcterms:created>
  <dcterms:modified xsi:type="dcterms:W3CDTF">2024-07-03T23:46:51Z</dcterms:modified>
</cp:coreProperties>
</file>